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45" windowHeight="1110" tabRatio="500"/>
  </bookViews>
  <sheets>
    <sheet name="Besatzberechnung " sheetId="1" r:id="rId1"/>
    <sheet name="Formeln" sheetId="3" r:id="rId2"/>
  </sheets>
  <calcPr calcId="125725"/>
</workbook>
</file>

<file path=xl/calcChain.xml><?xml version="1.0" encoding="utf-8"?>
<calcChain xmlns="http://schemas.openxmlformats.org/spreadsheetml/2006/main">
  <c r="B10" i="3"/>
  <c r="B11" s="1"/>
  <c r="B12" s="1"/>
  <c r="B8"/>
  <c r="B9" s="1"/>
  <c r="B7"/>
  <c r="B4"/>
  <c r="B3"/>
  <c r="F11" i="1"/>
  <c r="F10"/>
  <c r="F9"/>
  <c r="F12" s="1"/>
  <c r="F8"/>
  <c r="F6"/>
  <c r="F13" s="1"/>
  <c r="F5"/>
  <c r="F16" l="1"/>
  <c r="F15"/>
  <c r="F14"/>
  <c r="F7"/>
</calcChain>
</file>

<file path=xl/sharedStrings.xml><?xml version="1.0" encoding="utf-8"?>
<sst xmlns="http://schemas.openxmlformats.org/spreadsheetml/2006/main" count="67" uniqueCount="48">
  <si>
    <t>Verhältnis Wassermenge pro NonMbuna:</t>
  </si>
  <si>
    <t>NonMbunabesatzwassermenge:</t>
  </si>
  <si>
    <t>cm</t>
  </si>
  <si>
    <t>Formeln zur Berechnung</t>
  </si>
  <si>
    <t>Höhe Bodengrund:</t>
  </si>
  <si>
    <t>cm (Höhe)</t>
  </si>
  <si>
    <t>Aquariumbesatzberechnung</t>
  </si>
  <si>
    <t xml:space="preserve">Stück </t>
  </si>
  <si>
    <t>Glasvolumen:</t>
  </si>
  <si>
    <t>Mbunas:</t>
  </si>
  <si>
    <t>sonstiger Fischbesatzwassermenge:</t>
  </si>
  <si>
    <t>kg</t>
  </si>
  <si>
    <t>Gewicht mit Bodengrund:</t>
  </si>
  <si>
    <t>Glasgewicht (3000kg/m^3):</t>
  </si>
  <si>
    <t>Beckenvolumen  (brutto):</t>
  </si>
  <si>
    <t xml:space="preserve">noch möglicher NonMbunabesatz:  </t>
  </si>
  <si>
    <t>Verhältnis Wassermenge pro Mbuna:</t>
  </si>
  <si>
    <t>m^2</t>
  </si>
  <si>
    <t xml:space="preserve">Liter pro Stück </t>
  </si>
  <si>
    <t>Bodengrundgewicht (1800kg/m^3):</t>
  </si>
  <si>
    <t>Beckenmaße</t>
  </si>
  <si>
    <t xml:space="preserve">Liter pro cm Fisch </t>
  </si>
  <si>
    <t>Glasstärke:</t>
  </si>
  <si>
    <t xml:space="preserve">Außenmaße: </t>
  </si>
  <si>
    <t>cm (Tiefe)</t>
  </si>
  <si>
    <t xml:space="preserve">noch möglicher Fischbesatz:  </t>
  </si>
  <si>
    <t>Beckenvolumen  (netto):</t>
  </si>
  <si>
    <t>Liter</t>
  </si>
  <si>
    <t>Mbunabesatzwassermenge:</t>
  </si>
  <si>
    <t>Höhe Glasstege:</t>
  </si>
  <si>
    <t>sonstige Fische:</t>
  </si>
  <si>
    <t>Glasflächen des Aquariums:</t>
  </si>
  <si>
    <t>mit aktuellen Besatz belegtes Beckenvolumen:</t>
  </si>
  <si>
    <t>Bodengrundvolumen:</t>
  </si>
  <si>
    <t>für weiteren Besatz nutzbare Wassermenge:</t>
  </si>
  <si>
    <t>Summe aktueller Besatz:</t>
  </si>
  <si>
    <t>Verhältnis Wassermenge pro sonstigen Fisch:</t>
  </si>
  <si>
    <t>cm (Seiten)</t>
  </si>
  <si>
    <t>cm (Breite)</t>
  </si>
  <si>
    <t>Berechnete Werte:</t>
  </si>
  <si>
    <t>cm (Boden)</t>
  </si>
  <si>
    <t>NonMbunas:</t>
  </si>
  <si>
    <t>m^3</t>
  </si>
  <si>
    <t>aktueller Besatz</t>
  </si>
  <si>
    <t xml:space="preserve">noch möglicher Mbunabesatz:  </t>
  </si>
  <si>
    <t>Bodengrundgewicht (abzgl. verdrängtes Wasser):</t>
  </si>
  <si>
    <t>durchschnittliche Größe sonstiger Fische:</t>
  </si>
  <si>
    <t>Eingabewerte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</si>
</sst>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rgb="FF000000"/>
      <name val="HCR Dotum"/>
    </font>
    <font>
      <sz val="8"/>
      <color rgb="FF000000"/>
      <name val="HCR Dotum"/>
    </font>
    <font>
      <b/>
      <u/>
      <sz val="11"/>
      <color rgb="FF000000"/>
      <name val="HCR Dotum"/>
    </font>
    <font>
      <b/>
      <sz val="11"/>
      <color rgb="FF000000"/>
      <name val="HCR Dotum"/>
    </font>
    <font>
      <b/>
      <i/>
      <sz val="11"/>
      <color rgb="FF000000"/>
      <name val="HCR Dotum"/>
    </font>
    <font>
      <b/>
      <sz val="14"/>
      <color rgb="FF000000"/>
      <name val="HCR Dotum"/>
    </font>
    <font>
      <u/>
      <sz val="28"/>
      <color rgb="FF000000"/>
      <name val="HCR Dotum"/>
    </font>
    <font>
      <b/>
      <u/>
      <sz val="24"/>
      <color rgb="FF000000"/>
      <name val="HCR Dotum"/>
    </font>
  </fonts>
  <fills count="9">
    <fill>
      <patternFill patternType="none"/>
    </fill>
    <fill>
      <patternFill patternType="gray125"/>
    </fill>
    <fill>
      <patternFill patternType="solid">
        <fgColor rgb="FFFBEFD4"/>
        <bgColor indexed="64"/>
      </patternFill>
    </fill>
    <fill>
      <patternFill patternType="solid">
        <fgColor rgb="FFC5D6ED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87AFDD"/>
        <bgColor indexed="64"/>
      </patternFill>
    </fill>
    <fill>
      <patternFill patternType="solid">
        <fgColor rgb="FF9999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8" borderId="9" xfId="0" applyNumberFormat="1" applyFont="1" applyFill="1" applyBorder="1" applyAlignment="1" applyProtection="1">
      <alignment horizontal="center" vertical="center"/>
    </xf>
    <xf numFmtId="0" fontId="5" fillId="7" borderId="8" xfId="0" applyNumberFormat="1" applyFont="1" applyFill="1" applyBorder="1" applyAlignment="1" applyProtection="1">
      <alignment horizontal="center" vertical="center"/>
    </xf>
    <xf numFmtId="0" fontId="5" fillId="7" borderId="7" xfId="0" applyNumberFormat="1" applyFont="1" applyFill="1" applyBorder="1" applyAlignment="1" applyProtection="1">
      <alignment horizontal="center" vertical="center"/>
    </xf>
    <xf numFmtId="0" fontId="5" fillId="7" borderId="6" xfId="0" applyNumberFormat="1" applyFont="1" applyFill="1" applyBorder="1" applyAlignment="1" applyProtection="1">
      <alignment horizontal="center" vertical="center"/>
    </xf>
    <xf numFmtId="0" fontId="5" fillId="6" borderId="8" xfId="0" applyNumberFormat="1" applyFont="1" applyFill="1" applyBorder="1" applyAlignment="1" applyProtection="1">
      <alignment horizontal="center" vertical="center"/>
    </xf>
    <xf numFmtId="0" fontId="5" fillId="6" borderId="7" xfId="0" applyNumberFormat="1" applyFont="1" applyFill="1" applyBorder="1" applyAlignment="1" applyProtection="1">
      <alignment horizontal="center" vertical="center"/>
    </xf>
    <xf numFmtId="0" fontId="5" fillId="6" borderId="6" xfId="0" applyNumberFormat="1" applyFont="1" applyFill="1" applyBorder="1" applyAlignment="1" applyProtection="1">
      <alignment horizontal="center" vertical="center"/>
    </xf>
    <xf numFmtId="0" fontId="0" fillId="2" borderId="1" xfId="0" applyFill="1" applyBorder="1">
      <alignment vertical="center"/>
    </xf>
    <xf numFmtId="0" fontId="1" fillId="2" borderId="2" xfId="0" applyNumberFormat="1" applyFont="1" applyFill="1" applyBorder="1" applyAlignment="1" applyProtection="1">
      <alignment horizontal="justify"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 applyBorder="1">
      <alignment vertical="center"/>
    </xf>
    <xf numFmtId="0" fontId="2" fillId="2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3" xfId="0" applyFill="1" applyBorder="1">
      <alignment vertical="center"/>
    </xf>
    <xf numFmtId="0" fontId="1" fillId="3" borderId="1" xfId="0" applyFont="1" applyFill="1" applyBorder="1">
      <alignment vertical="center"/>
    </xf>
    <xf numFmtId="0" fontId="0" fillId="3" borderId="2" xfId="0" applyFill="1" applyBorder="1">
      <alignment vertical="center"/>
    </xf>
    <xf numFmtId="0" fontId="0" fillId="3" borderId="4" xfId="0" applyFill="1" applyBorder="1">
      <alignment vertical="center"/>
    </xf>
    <xf numFmtId="0" fontId="3" fillId="3" borderId="0" xfId="0" applyFont="1" applyFill="1" applyBorder="1">
      <alignment vertical="center"/>
    </xf>
    <xf numFmtId="1" fontId="3" fillId="3" borderId="0" xfId="0" applyNumberFormat="1" applyFont="1" applyFill="1" applyBorder="1" applyAlignment="1" applyProtection="1">
      <alignment vertical="center"/>
    </xf>
    <xf numFmtId="1" fontId="3" fillId="3" borderId="0" xfId="0" applyNumberFormat="1" applyFont="1" applyFill="1" applyBorder="1">
      <alignment vertical="center"/>
    </xf>
    <xf numFmtId="1" fontId="3" fillId="3" borderId="5" xfId="0" applyNumberFormat="1" applyFont="1" applyFill="1" applyBorder="1">
      <alignment vertical="center"/>
    </xf>
    <xf numFmtId="0" fontId="0" fillId="4" borderId="0" xfId="0" applyFill="1">
      <alignment vertical="center"/>
    </xf>
    <xf numFmtId="164" fontId="0" fillId="4" borderId="0" xfId="0" applyNumberFormat="1" applyFont="1" applyFill="1" applyBorder="1" applyAlignment="1" applyProtection="1">
      <alignment vertical="center"/>
    </xf>
    <xf numFmtId="0" fontId="0" fillId="5" borderId="0" xfId="0" applyFill="1">
      <alignment vertical="center"/>
    </xf>
    <xf numFmtId="0" fontId="4" fillId="0" borderId="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</cellXfs>
  <cellStyles count="1">
    <cellStyle name="Standard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tt1"/>
  <dimension ref="A1:K29"/>
  <sheetViews>
    <sheetView tabSelected="1" zoomScaleNormal="100" workbookViewId="0">
      <selection activeCell="B9" sqref="B9"/>
    </sheetView>
  </sheetViews>
  <sheetFormatPr baseColWidth="10" defaultColWidth="9" defaultRowHeight="14.25"/>
  <cols>
    <col min="1" max="1" width="17.125" customWidth="1"/>
    <col min="2" max="2" width="9" bestFit="1" customWidth="1"/>
    <col min="3" max="3" width="10.625" customWidth="1"/>
    <col min="5" max="5" width="33" bestFit="1" customWidth="1"/>
    <col min="6" max="6" width="5.625" bestFit="1" customWidth="1"/>
  </cols>
  <sheetData>
    <row r="1" spans="1:11" ht="39.950000000000003" customHeight="1">
      <c r="A1" s="2" t="s">
        <v>6</v>
      </c>
      <c r="B1" s="2"/>
      <c r="C1" s="2"/>
      <c r="D1" s="2"/>
      <c r="E1" s="2"/>
      <c r="F1" s="2"/>
      <c r="G1" s="2"/>
      <c r="H1" s="27"/>
      <c r="I1" s="27"/>
      <c r="J1" s="27"/>
      <c r="K1" s="27"/>
    </row>
    <row r="2" spans="1:1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.95" customHeight="1">
      <c r="A3" s="8" t="s">
        <v>47</v>
      </c>
      <c r="B3" s="7"/>
      <c r="C3" s="6"/>
      <c r="D3" s="27"/>
      <c r="E3" s="5" t="s">
        <v>39</v>
      </c>
      <c r="F3" s="4"/>
      <c r="G3" s="3"/>
      <c r="H3" s="27"/>
      <c r="I3" s="27"/>
      <c r="J3" s="27"/>
      <c r="K3" s="27"/>
    </row>
    <row r="4" spans="1:11" ht="15">
      <c r="A4" s="14" t="s">
        <v>20</v>
      </c>
      <c r="B4" s="13"/>
      <c r="C4" s="11"/>
      <c r="D4" s="27"/>
      <c r="E4" s="15"/>
      <c r="F4" s="16"/>
      <c r="G4" s="17"/>
      <c r="H4" s="27"/>
      <c r="I4" s="27"/>
      <c r="J4" s="27"/>
      <c r="K4" s="27"/>
    </row>
    <row r="5" spans="1:11" ht="15">
      <c r="A5" s="9" t="s">
        <v>23</v>
      </c>
      <c r="B5" s="28"/>
      <c r="C5" s="11" t="s">
        <v>38</v>
      </c>
      <c r="D5" s="27"/>
      <c r="E5" s="15" t="s">
        <v>14</v>
      </c>
      <c r="F5" s="21">
        <f>SUM(B5*B6*B7/1000)</f>
        <v>0</v>
      </c>
      <c r="G5" s="17" t="s">
        <v>27</v>
      </c>
      <c r="H5" s="27"/>
      <c r="I5" s="27"/>
      <c r="J5" s="27"/>
      <c r="K5" s="27"/>
    </row>
    <row r="6" spans="1:11" ht="15">
      <c r="A6" s="9"/>
      <c r="B6" s="28"/>
      <c r="C6" s="11" t="s">
        <v>5</v>
      </c>
      <c r="D6" s="27"/>
      <c r="E6" s="15" t="s">
        <v>26</v>
      </c>
      <c r="F6" s="22">
        <f>SUM((B5-(2*B8))*(B10-B9-B11)*(B7-(2*B8))/1000)</f>
        <v>0</v>
      </c>
      <c r="G6" s="17" t="s">
        <v>27</v>
      </c>
      <c r="H6" s="27"/>
      <c r="I6" s="27"/>
      <c r="J6" s="27"/>
      <c r="K6" s="27"/>
    </row>
    <row r="7" spans="1:11" ht="15">
      <c r="A7" s="9"/>
      <c r="B7" s="28"/>
      <c r="C7" s="11" t="s">
        <v>24</v>
      </c>
      <c r="D7" s="27"/>
      <c r="E7" s="15" t="s">
        <v>12</v>
      </c>
      <c r="F7" s="23">
        <f>SUM(F6,Formeln!B9,Formeln!B12)</f>
        <v>0</v>
      </c>
      <c r="G7" s="17" t="s">
        <v>11</v>
      </c>
      <c r="H7" s="27"/>
      <c r="I7" s="27"/>
      <c r="J7" s="27"/>
      <c r="K7" s="27"/>
    </row>
    <row r="8" spans="1:11" ht="15">
      <c r="A8" s="9" t="s">
        <v>22</v>
      </c>
      <c r="B8" s="28"/>
      <c r="C8" s="11" t="s">
        <v>37</v>
      </c>
      <c r="D8" s="27"/>
      <c r="E8" s="15" t="s">
        <v>35</v>
      </c>
      <c r="F8" s="21">
        <f>SUM(B13:B15)</f>
        <v>0</v>
      </c>
      <c r="G8" s="17" t="s">
        <v>7</v>
      </c>
      <c r="H8" s="27"/>
      <c r="I8" s="27"/>
      <c r="J8" s="27"/>
      <c r="K8" s="27"/>
    </row>
    <row r="9" spans="1:11" ht="15">
      <c r="A9" s="9"/>
      <c r="B9" s="28"/>
      <c r="C9" s="11" t="s">
        <v>40</v>
      </c>
      <c r="D9" s="27"/>
      <c r="E9" s="15" t="s">
        <v>28</v>
      </c>
      <c r="F9" s="23">
        <f>SUM(B13*Formeln!B3)</f>
        <v>0</v>
      </c>
      <c r="G9" s="17" t="s">
        <v>27</v>
      </c>
      <c r="H9" s="27"/>
      <c r="I9" s="27"/>
      <c r="J9" s="27"/>
      <c r="K9" s="27"/>
    </row>
    <row r="10" spans="1:11" ht="15">
      <c r="A10" s="9" t="s">
        <v>29</v>
      </c>
      <c r="B10" s="28"/>
      <c r="C10" s="11" t="s">
        <v>2</v>
      </c>
      <c r="D10" s="27"/>
      <c r="E10" s="15" t="s">
        <v>1</v>
      </c>
      <c r="F10" s="23">
        <f>SUM(B14*Formeln!B4)</f>
        <v>0</v>
      </c>
      <c r="G10" s="17" t="s">
        <v>27</v>
      </c>
      <c r="H10" s="27"/>
      <c r="I10" s="27"/>
      <c r="J10" s="27"/>
      <c r="K10" s="27"/>
    </row>
    <row r="11" spans="1:11" ht="15">
      <c r="A11" s="9" t="s">
        <v>4</v>
      </c>
      <c r="B11" s="28"/>
      <c r="C11" s="11" t="s">
        <v>2</v>
      </c>
      <c r="D11" s="27"/>
      <c r="E11" s="15" t="s">
        <v>10</v>
      </c>
      <c r="F11" s="23">
        <f>SUM(B16*Formeln!B5*B15)</f>
        <v>0</v>
      </c>
      <c r="G11" s="17" t="s">
        <v>27</v>
      </c>
      <c r="H11" s="27"/>
      <c r="I11" s="27"/>
      <c r="J11" s="27"/>
      <c r="K11" s="27"/>
    </row>
    <row r="12" spans="1:11" ht="15">
      <c r="A12" s="14" t="s">
        <v>43</v>
      </c>
      <c r="B12" s="13"/>
      <c r="C12" s="11"/>
      <c r="D12" s="27"/>
      <c r="E12" s="18" t="s">
        <v>32</v>
      </c>
      <c r="F12" s="23">
        <f>SUM(F9:F11)</f>
        <v>0</v>
      </c>
      <c r="G12" s="17" t="s">
        <v>27</v>
      </c>
      <c r="H12" s="27"/>
      <c r="I12" s="27"/>
      <c r="J12" s="27"/>
      <c r="K12" s="27"/>
    </row>
    <row r="13" spans="1:11" ht="15">
      <c r="A13" s="9" t="s">
        <v>9</v>
      </c>
      <c r="B13" s="28"/>
      <c r="C13" s="11" t="s">
        <v>7</v>
      </c>
      <c r="D13" s="27"/>
      <c r="E13" s="18" t="s">
        <v>34</v>
      </c>
      <c r="F13" s="23">
        <f>SUM(F6-F12)</f>
        <v>0</v>
      </c>
      <c r="G13" s="17" t="s">
        <v>27</v>
      </c>
      <c r="H13" s="27"/>
      <c r="I13" s="27"/>
      <c r="J13" s="27"/>
      <c r="K13" s="27"/>
    </row>
    <row r="14" spans="1:11" ht="15">
      <c r="A14" s="9" t="s">
        <v>41</v>
      </c>
      <c r="B14" s="28"/>
      <c r="C14" s="11" t="s">
        <v>7</v>
      </c>
      <c r="D14" s="27"/>
      <c r="E14" s="15" t="s">
        <v>44</v>
      </c>
      <c r="F14" s="22">
        <f>SUM(F13/Formeln!B3)</f>
        <v>0</v>
      </c>
      <c r="G14" s="17" t="s">
        <v>7</v>
      </c>
      <c r="H14" s="27"/>
      <c r="I14" s="27"/>
      <c r="J14" s="27"/>
      <c r="K14" s="27"/>
    </row>
    <row r="15" spans="1:11" ht="15">
      <c r="A15" s="9" t="s">
        <v>30</v>
      </c>
      <c r="B15" s="28"/>
      <c r="C15" s="11" t="s">
        <v>7</v>
      </c>
      <c r="D15" s="27"/>
      <c r="E15" s="15" t="s">
        <v>15</v>
      </c>
      <c r="F15" s="23">
        <f>SUM(F13/Formeln!B4)</f>
        <v>0</v>
      </c>
      <c r="G15" s="17" t="s">
        <v>7</v>
      </c>
      <c r="H15" s="27"/>
      <c r="I15" s="27"/>
      <c r="J15" s="27"/>
      <c r="K15" s="27"/>
    </row>
    <row r="16" spans="1:11" ht="22.5">
      <c r="A16" s="10" t="s">
        <v>46</v>
      </c>
      <c r="B16" s="29"/>
      <c r="C16" s="12" t="s">
        <v>2</v>
      </c>
      <c r="D16" s="27"/>
      <c r="E16" s="19" t="s">
        <v>25</v>
      </c>
      <c r="F16" s="24" t="e">
        <f>SUM(F13/(B16*Formeln!B5))</f>
        <v>#DIV/0!</v>
      </c>
      <c r="G16" s="20" t="s">
        <v>7</v>
      </c>
      <c r="H16" s="27"/>
      <c r="I16" s="27"/>
      <c r="J16" s="27"/>
      <c r="K16" s="27"/>
    </row>
    <row r="17" spans="1:1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</sheetData>
  <sheetProtection password="D81F" sheet="1" objects="1" scenarios="1" selectLockedCells="1"/>
  <mergeCells count="3">
    <mergeCell ref="A3:C3"/>
    <mergeCell ref="E3:G3"/>
    <mergeCell ref="A1:G1"/>
  </mergeCells>
  <pageMargins left="0.74805557727813721" right="0.74805557727813721" top="0.98430556058883667" bottom="0.98430556058883667" header="0.51138889789581299" footer="0.51138889789581299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tt2"/>
  <dimension ref="A1:C13"/>
  <sheetViews>
    <sheetView zoomScaleNormal="100" workbookViewId="0">
      <selection activeCell="E17" sqref="E17"/>
    </sheetView>
  </sheetViews>
  <sheetFormatPr baseColWidth="10" defaultColWidth="9" defaultRowHeight="14.25"/>
  <cols>
    <col min="1" max="1" width="43.5" customWidth="1"/>
    <col min="2" max="2" width="10.75" bestFit="1" customWidth="1"/>
    <col min="3" max="3" width="16.875" customWidth="1"/>
  </cols>
  <sheetData>
    <row r="1" spans="1:3" ht="30">
      <c r="A1" s="1" t="s">
        <v>3</v>
      </c>
      <c r="B1" s="1"/>
      <c r="C1" s="1"/>
    </row>
    <row r="3" spans="1:3">
      <c r="A3" s="25" t="s">
        <v>16</v>
      </c>
      <c r="B3" s="26">
        <f>SUM(((240/24)+(480/44))/2)</f>
        <v>10.454545454545453</v>
      </c>
      <c r="C3" s="25" t="s">
        <v>18</v>
      </c>
    </row>
    <row r="4" spans="1:3">
      <c r="A4" s="25" t="s">
        <v>0</v>
      </c>
      <c r="B4" s="26">
        <f>SUM(((240/12)+(480/24))/2)</f>
        <v>20</v>
      </c>
      <c r="C4" s="25" t="s">
        <v>18</v>
      </c>
    </row>
    <row r="5" spans="1:3">
      <c r="A5" s="25" t="s">
        <v>36</v>
      </c>
      <c r="B5" s="25">
        <v>2</v>
      </c>
      <c r="C5" s="25" t="s">
        <v>21</v>
      </c>
    </row>
    <row r="6" spans="1:3">
      <c r="A6" s="25"/>
      <c r="B6" s="25"/>
      <c r="C6" s="25"/>
    </row>
    <row r="7" spans="1:3">
      <c r="A7" s="25" t="s">
        <v>31</v>
      </c>
      <c r="B7" s="25">
        <f>SUM((2*('Besatzberechnung '!B5/100)*('Besatzberechnung '!B6/100))+(2*('Besatzberechnung '!B6/100)*('Besatzberechnung '!B7/100))+(('Besatzberechnung '!B5/100)*('Besatzberechnung '!B7/100)))</f>
        <v>0</v>
      </c>
      <c r="C7" s="25" t="s">
        <v>17</v>
      </c>
    </row>
    <row r="8" spans="1:3">
      <c r="A8" s="25" t="s">
        <v>8</v>
      </c>
      <c r="B8" s="25">
        <f>SUM((2*('Besatzberechnung '!B5/100)*('Besatzberechnung '!B6/100)*('Besatzberechnung '!B8/100))+(2*('Besatzberechnung '!B6/100)*('Besatzberechnung '!B7/100)*('Besatzberechnung '!B8/100))+(('Besatzberechnung '!B5/100)*('Besatzberechnung '!B7/100)*('Besatzberechnung '!B9/100)))</f>
        <v>0</v>
      </c>
      <c r="C8" s="25" t="s">
        <v>42</v>
      </c>
    </row>
    <row r="9" spans="1:3">
      <c r="A9" s="25" t="s">
        <v>13</v>
      </c>
      <c r="B9" s="25">
        <f>SUM(B8*3000)</f>
        <v>0</v>
      </c>
      <c r="C9" s="25" t="s">
        <v>11</v>
      </c>
    </row>
    <row r="10" spans="1:3">
      <c r="A10" s="25" t="s">
        <v>33</v>
      </c>
      <c r="B10" s="25">
        <f>SUM((('Besatzberechnung '!B5-(2*'Besatzberechnung '!B8))/100)*(('Besatzberechnung '!B6-(2*'Besatzberechnung '!B8))/100)*('Besatzberechnung '!B11/100))</f>
        <v>0</v>
      </c>
      <c r="C10" s="25" t="s">
        <v>42</v>
      </c>
    </row>
    <row r="11" spans="1:3">
      <c r="A11" s="25" t="s">
        <v>19</v>
      </c>
      <c r="B11" s="25">
        <f>SUM(B10*1800)</f>
        <v>0</v>
      </c>
      <c r="C11" s="25" t="s">
        <v>11</v>
      </c>
    </row>
    <row r="12" spans="1:3">
      <c r="A12" s="25" t="s">
        <v>45</v>
      </c>
      <c r="B12" s="25">
        <f>SUM((B11)-(B10*1000))</f>
        <v>0</v>
      </c>
      <c r="C12" s="25" t="s">
        <v>11</v>
      </c>
    </row>
    <row r="13" spans="1:3">
      <c r="A13" s="25"/>
      <c r="B13" s="25"/>
      <c r="C13" s="25"/>
    </row>
  </sheetData>
  <sheetProtection password="D81F" sheet="1" objects="1" scenarios="1" selectLockedCells="1" selectUnlockedCells="1"/>
  <mergeCells count="1">
    <mergeCell ref="A1:C1"/>
  </mergeCells>
  <pageMargins left="0.74805557727813721" right="0.74805557727813721" top="0.98430556058883667" bottom="0.98430556058883667" header="0.51138889789581299" footer="0.51138889789581299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Besatzberechnung </vt:lpstr>
      <vt:lpstr>Formeln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chradicke2011</dc:creator>
  <cp:lastModifiedBy>CR</cp:lastModifiedBy>
  <cp:revision>77</cp:revision>
  <dcterms:created xsi:type="dcterms:W3CDTF">2015-01-12T20:06:19Z</dcterms:created>
  <dcterms:modified xsi:type="dcterms:W3CDTF">2015-03-12T16:16:27Z</dcterms:modified>
</cp:coreProperties>
</file>